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<sst xmlns="http://schemas.openxmlformats.org/spreadsheetml/2006/main" count="334" uniqueCount="108">
  <si>
    <t>Total</t>
  </si>
  <si>
    <t>Avg.</t>
  </si>
  <si>
    <t>Rank</t>
  </si>
  <si>
    <t>5-4</t>
  </si>
  <si>
    <t>6-3</t>
  </si>
  <si>
    <t>7-2</t>
  </si>
  <si>
    <t>8-1</t>
  </si>
  <si>
    <t>9-0</t>
  </si>
  <si>
    <t>Altria</t>
  </si>
  <si>
    <t>JPS</t>
  </si>
  <si>
    <t>A</t>
  </si>
  <si>
    <t>JGR</t>
  </si>
  <si>
    <t>Locke</t>
  </si>
  <si>
    <t>SGB</t>
  </si>
  <si>
    <t>Vanden</t>
  </si>
  <si>
    <t>RBG</t>
  </si>
  <si>
    <t>RR</t>
  </si>
  <si>
    <t>AS</t>
  </si>
  <si>
    <t>Herring</t>
  </si>
  <si>
    <t>AMK</t>
  </si>
  <si>
    <t>Arizona</t>
  </si>
  <si>
    <t>DHS</t>
  </si>
  <si>
    <t>Kennedy</t>
  </si>
  <si>
    <t>CT</t>
  </si>
  <si>
    <t>Winter</t>
  </si>
  <si>
    <t>R</t>
  </si>
  <si>
    <t>Summers</t>
  </si>
  <si>
    <t>Crawford</t>
  </si>
  <si>
    <t>SAA</t>
  </si>
  <si>
    <t>Bartlett</t>
  </si>
  <si>
    <t>Pearson</t>
  </si>
  <si>
    <t>Oregon</t>
  </si>
  <si>
    <t>Waddington</t>
  </si>
  <si>
    <t>Hedgpeth</t>
  </si>
  <si>
    <t>-</t>
  </si>
  <si>
    <t>VR</t>
  </si>
  <si>
    <t>Affirmed</t>
  </si>
  <si>
    <t>Wyeth</t>
  </si>
  <si>
    <t>Reversed</t>
  </si>
  <si>
    <t>Ysursa</t>
  </si>
  <si>
    <t>Rev. and Rem.</t>
  </si>
  <si>
    <t>Carcieri</t>
  </si>
  <si>
    <t>Vac. and Rem.</t>
  </si>
  <si>
    <t>FCC</t>
  </si>
  <si>
    <t>Other</t>
  </si>
  <si>
    <t>Eurodif</t>
  </si>
  <si>
    <t>Jimenez</t>
  </si>
  <si>
    <t>Negusie</t>
  </si>
  <si>
    <t>Van de Kamp</t>
  </si>
  <si>
    <t>Chambers</t>
  </si>
  <si>
    <t>Hayes</t>
  </si>
  <si>
    <t>Melendez</t>
  </si>
  <si>
    <t>Pleasnt Grove</t>
  </si>
  <si>
    <t>Bell</t>
  </si>
  <si>
    <t>PC</t>
  </si>
  <si>
    <t>DIG</t>
  </si>
  <si>
    <t>Kansas</t>
  </si>
  <si>
    <t>14 Penn Plaza</t>
  </si>
  <si>
    <t>Entergy</t>
  </si>
  <si>
    <t>Fitzgerald</t>
  </si>
  <si>
    <t>Philip Morris</t>
  </si>
  <si>
    <t>Haywood</t>
  </si>
  <si>
    <t>Shinseki</t>
  </si>
  <si>
    <t>Pacific Bell</t>
  </si>
  <si>
    <t>Ariz v. Johnson</t>
  </si>
  <si>
    <t>Cone</t>
  </si>
  <si>
    <t>Iqbl</t>
  </si>
  <si>
    <t>AT&amp;T Corp.</t>
  </si>
  <si>
    <t>Coeur</t>
  </si>
  <si>
    <t>Ministry of Def.</t>
  </si>
  <si>
    <t>Harbison</t>
  </si>
  <si>
    <t>Montejo</t>
  </si>
  <si>
    <t>Vermont</t>
  </si>
  <si>
    <t>Knowles</t>
  </si>
  <si>
    <t>Puckett</t>
  </si>
  <si>
    <t>Boyle</t>
  </si>
  <si>
    <t>Corley</t>
  </si>
  <si>
    <t>Nken</t>
  </si>
  <si>
    <t>Navajo Nation</t>
  </si>
  <si>
    <t>Rivera</t>
  </si>
  <si>
    <t>Burlington</t>
  </si>
  <si>
    <t>Carlsbad</t>
  </si>
  <si>
    <t>Hawaii</t>
  </si>
  <si>
    <t>Flores-Fig.</t>
  </si>
  <si>
    <t>Osborne</t>
  </si>
  <si>
    <t>Atlantic</t>
  </si>
  <si>
    <t>AR</t>
  </si>
  <si>
    <t>Caperton</t>
  </si>
  <si>
    <t>Arthur And.</t>
  </si>
  <si>
    <t>Abuelhawa</t>
  </si>
  <si>
    <t>Dean</t>
  </si>
  <si>
    <t>Yeager</t>
  </si>
  <si>
    <t>Citizen’s United</t>
  </si>
  <si>
    <t>Denedo</t>
  </si>
  <si>
    <t>Travelers Indem.</t>
  </si>
  <si>
    <t>Gross</t>
  </si>
  <si>
    <t>Polar Tankers</t>
  </si>
  <si>
    <t>Rep. of Iraq</t>
  </si>
  <si>
    <t>Horne</t>
  </si>
  <si>
    <t>Safford</t>
  </si>
  <si>
    <t>Eisenstein</t>
  </si>
  <si>
    <t>Ricci</t>
  </si>
  <si>
    <t>Nijhawan</t>
  </si>
  <si>
    <t>Bobby</t>
  </si>
  <si>
    <t>Forest Grove</t>
  </si>
  <si>
    <t>Cuomo</t>
  </si>
  <si>
    <t>A/R</t>
  </si>
  <si>
    <t>NWAMUDNO</t>
  </si>
</sst>
</file>

<file path=xl/styles.xml><?xml version="1.0" encoding="utf-8"?>
<styleSheet xmlns="http://schemas.openxmlformats.org/spreadsheetml/2006/main">
  <numFmts count="1">
    <numFmt numFmtId="59" formatCode="0.0"/>
  </numFmts>
  <fonts count="5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8.1"/>
      <color indexed="9"/>
      <name val="Helvetica Neue"/>
      <family val="0"/>
    </font>
    <font>
      <sz val="8.1"/>
      <color indexed="9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vertical="top"/>
    </xf>
    <xf numFmtId="49" fontId="4" fillId="3" borderId="2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vertical="top"/>
    </xf>
    <xf numFmtId="0" fontId="1" fillId="3" borderId="3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/>
    </xf>
    <xf numFmtId="59" fontId="2" fillId="3" borderId="1" xfId="0" applyNumberFormat="1" applyFont="1" applyFill="1" applyBorder="1" applyAlignment="1">
      <alignment vertical="top"/>
    </xf>
    <xf numFmtId="0" fontId="1" fillId="3" borderId="4" xfId="0" applyNumberFormat="1" applyFont="1" applyFill="1" applyBorder="1" applyAlignment="1">
      <alignment vertical="top"/>
    </xf>
    <xf numFmtId="0" fontId="1" fillId="3" borderId="5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3" fillId="2" borderId="4" xfId="0" applyNumberFormat="1" applyFont="1" applyFill="1" applyBorder="1" applyAlignment="1">
      <alignment horizontal="left" vertical="top" wrapText="1"/>
    </xf>
    <xf numFmtId="0" fontId="4" fillId="3" borderId="4" xfId="0" applyNumberFormat="1" applyFont="1" applyFill="1" applyBorder="1" applyAlignment="1">
      <alignment vertical="top"/>
    </xf>
    <xf numFmtId="49" fontId="4" fillId="3" borderId="4" xfId="0" applyNumberFormat="1" applyFont="1" applyFill="1" applyBorder="1" applyAlignment="1">
      <alignment vertical="top"/>
    </xf>
    <xf numFmtId="49" fontId="4" fillId="3" borderId="6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0.296875" style="1" customWidth="1"/>
    <col min="2" max="2" width="3.3984375" style="1" customWidth="1"/>
    <col min="3" max="3" width="3.69921875" style="1" customWidth="1"/>
    <col min="4" max="4" width="2.59765625" style="1" customWidth="1"/>
    <col min="5" max="5" width="3.3984375" style="1" customWidth="1"/>
    <col min="6" max="6" width="3.19921875" style="1" customWidth="1"/>
    <col min="7" max="7" width="10.296875" style="1" customWidth="1"/>
    <col min="8" max="9" width="5.19921875" style="1" customWidth="1"/>
    <col min="10" max="10" width="5.3984375" style="1" customWidth="1"/>
    <col min="11" max="11" width="3.19921875" style="1" customWidth="1"/>
    <col min="12" max="17" width="5.59765625" style="1" customWidth="1"/>
    <col min="18" max="256" width="10.296875" style="1" customWidth="1"/>
  </cols>
  <sheetData>
    <row r="1" spans="1:17" ht="14.25">
      <c r="A1" s="2"/>
      <c r="B1" s="2"/>
      <c r="C1" s="2"/>
      <c r="D1" s="2"/>
      <c r="E1" s="3"/>
      <c r="F1" s="4"/>
      <c r="G1" s="2"/>
      <c r="H1" s="2" t="s">
        <v>0</v>
      </c>
      <c r="I1" s="2" t="s">
        <v>1</v>
      </c>
      <c r="J1" s="2" t="s">
        <v>2</v>
      </c>
      <c r="K1" s="2"/>
      <c r="L1" s="5" t="s">
        <v>3</v>
      </c>
      <c r="M1" s="5" t="s">
        <v>4</v>
      </c>
      <c r="N1" s="5" t="s">
        <v>5</v>
      </c>
      <c r="O1" s="5" t="s">
        <v>6</v>
      </c>
      <c r="P1" s="5" t="s">
        <v>7</v>
      </c>
      <c r="Q1" s="5" t="s">
        <v>0</v>
      </c>
    </row>
    <row r="2" spans="1:17" ht="14.25">
      <c r="A2" s="6" t="s">
        <v>8</v>
      </c>
      <c r="B2" s="7" t="s">
        <v>9</v>
      </c>
      <c r="C2" s="7">
        <v>70</v>
      </c>
      <c r="D2" s="8" t="s">
        <v>3</v>
      </c>
      <c r="E2" s="9" t="s">
        <v>10</v>
      </c>
      <c r="F2" s="11"/>
      <c r="G2" s="10" t="s">
        <v>11</v>
      </c>
      <c r="H2" s="10">
        <f>COUNTIF($B$2:$B$79,"=JGR")</f>
        <v>8</v>
      </c>
      <c r="I2" s="12">
        <v>79</v>
      </c>
      <c r="J2" s="10">
        <f aca="true" t="shared" si="0" ref="J2:J10">RANK(I2,$I$2:$I$10,1)</f>
        <v>2</v>
      </c>
      <c r="K2" s="10"/>
      <c r="L2" s="10">
        <v>2</v>
      </c>
      <c r="M2" s="10">
        <v>1</v>
      </c>
      <c r="N2" s="10">
        <v>3</v>
      </c>
      <c r="O2" s="10">
        <v>1</v>
      </c>
      <c r="P2" s="10">
        <v>1</v>
      </c>
      <c r="Q2" s="10">
        <f>SUM(L2:P2)</f>
        <v>8</v>
      </c>
    </row>
    <row r="3" spans="1:17" ht="14.25">
      <c r="A3" s="6" t="s">
        <v>12</v>
      </c>
      <c r="B3" s="7" t="s">
        <v>13</v>
      </c>
      <c r="C3" s="7">
        <v>107</v>
      </c>
      <c r="D3" s="8" t="s">
        <v>7</v>
      </c>
      <c r="E3" s="9" t="s">
        <v>10</v>
      </c>
      <c r="F3" s="11"/>
      <c r="G3" s="10" t="s">
        <v>9</v>
      </c>
      <c r="H3" s="10">
        <f>COUNTIF($B$2:$B$79,"=JPS")</f>
        <v>9</v>
      </c>
      <c r="I3" s="12">
        <v>109.77777777777777</v>
      </c>
      <c r="J3" s="10">
        <f t="shared" si="0"/>
        <v>8</v>
      </c>
      <c r="K3" s="10"/>
      <c r="L3" s="10">
        <v>3</v>
      </c>
      <c r="M3" s="10">
        <v>3</v>
      </c>
      <c r="N3" s="10">
        <v>1</v>
      </c>
      <c r="O3" s="10">
        <v>1</v>
      </c>
      <c r="P3" s="10">
        <v>1</v>
      </c>
      <c r="Q3" s="10">
        <f>SUM(L3:P3)</f>
        <v>9</v>
      </c>
    </row>
    <row r="4" spans="1:17" ht="14.25">
      <c r="A4" s="6" t="s">
        <v>14</v>
      </c>
      <c r="B4" s="7" t="s">
        <v>15</v>
      </c>
      <c r="C4" s="7">
        <v>153</v>
      </c>
      <c r="D4" s="8" t="s">
        <v>7</v>
      </c>
      <c r="E4" s="9" t="s">
        <v>16</v>
      </c>
      <c r="F4" s="11"/>
      <c r="G4" s="10" t="s">
        <v>17</v>
      </c>
      <c r="H4" s="10">
        <f>COUNTIF($B$2:$B$79,"=AS")</f>
        <v>11</v>
      </c>
      <c r="I4" s="12">
        <v>107.45454545454545</v>
      </c>
      <c r="J4" s="10">
        <f t="shared" si="0"/>
        <v>7</v>
      </c>
      <c r="K4" s="10"/>
      <c r="L4" s="10">
        <v>5</v>
      </c>
      <c r="M4" s="10">
        <v>2</v>
      </c>
      <c r="N4" s="10">
        <v>2</v>
      </c>
      <c r="O4" s="10">
        <v>0</v>
      </c>
      <c r="P4" s="10">
        <v>2</v>
      </c>
      <c r="Q4" s="10">
        <f>SUM(L4:P4)</f>
        <v>11</v>
      </c>
    </row>
    <row r="5" spans="1:17" ht="14.25">
      <c r="A5" s="6" t="s">
        <v>18</v>
      </c>
      <c r="B5" s="7" t="s">
        <v>11</v>
      </c>
      <c r="C5" s="7">
        <v>98</v>
      </c>
      <c r="D5" s="8" t="s">
        <v>3</v>
      </c>
      <c r="E5" s="9" t="s">
        <v>10</v>
      </c>
      <c r="F5" s="11"/>
      <c r="G5" s="10" t="s">
        <v>19</v>
      </c>
      <c r="H5" s="10">
        <f>COUNTIF($B$2:$B$79,"=AMK")</f>
        <v>7</v>
      </c>
      <c r="I5" s="12">
        <v>117.42857142857143</v>
      </c>
      <c r="J5" s="10">
        <f t="shared" si="0"/>
        <v>9</v>
      </c>
      <c r="K5" s="10"/>
      <c r="L5" s="10">
        <v>5</v>
      </c>
      <c r="M5" s="10">
        <v>1</v>
      </c>
      <c r="N5" s="10">
        <v>0</v>
      </c>
      <c r="O5" s="10">
        <v>1</v>
      </c>
      <c r="P5" s="10">
        <v>0</v>
      </c>
      <c r="Q5" s="10">
        <f>SUM(L5:P5)</f>
        <v>7</v>
      </c>
    </row>
    <row r="6" spans="1:17" ht="14.25">
      <c r="A6" s="6" t="s">
        <v>20</v>
      </c>
      <c r="B6" s="7" t="s">
        <v>9</v>
      </c>
      <c r="C6" s="7">
        <v>195</v>
      </c>
      <c r="D6" s="8" t="s">
        <v>3</v>
      </c>
      <c r="E6" s="9" t="s">
        <v>10</v>
      </c>
      <c r="F6" s="11"/>
      <c r="G6" s="10" t="s">
        <v>21</v>
      </c>
      <c r="H6" s="10">
        <f>COUNTIF($B$2:$B$79,"=DHS")</f>
        <v>8</v>
      </c>
      <c r="I6" s="12">
        <v>95.375</v>
      </c>
      <c r="J6" s="10">
        <f t="shared" si="0"/>
        <v>6</v>
      </c>
      <c r="K6" s="10"/>
      <c r="L6" s="10">
        <v>1</v>
      </c>
      <c r="M6" s="10">
        <v>0</v>
      </c>
      <c r="N6" s="10">
        <v>2</v>
      </c>
      <c r="O6" s="10">
        <v>1</v>
      </c>
      <c r="P6" s="10">
        <v>4</v>
      </c>
      <c r="Q6" s="10">
        <f>SUM(L6:P6)</f>
        <v>8</v>
      </c>
    </row>
    <row r="7" spans="1:17" ht="14.25">
      <c r="A7" s="6" t="s">
        <v>22</v>
      </c>
      <c r="B7" s="7" t="s">
        <v>21</v>
      </c>
      <c r="C7" s="7">
        <v>110</v>
      </c>
      <c r="D7" s="8" t="s">
        <v>7</v>
      </c>
      <c r="E7" s="9" t="s">
        <v>10</v>
      </c>
      <c r="F7" s="11"/>
      <c r="G7" s="10" t="s">
        <v>23</v>
      </c>
      <c r="H7" s="10">
        <f>COUNTIF($B$2:$B$79,"=CT")</f>
        <v>9</v>
      </c>
      <c r="I7" s="12">
        <v>86.88888888888889</v>
      </c>
      <c r="J7" s="10">
        <f t="shared" si="0"/>
        <v>5</v>
      </c>
      <c r="K7" s="10"/>
      <c r="L7" s="10">
        <v>3</v>
      </c>
      <c r="M7" s="10">
        <v>2</v>
      </c>
      <c r="N7" s="10">
        <v>0</v>
      </c>
      <c r="O7" s="10">
        <v>0</v>
      </c>
      <c r="P7" s="10">
        <v>4</v>
      </c>
      <c r="Q7" s="10">
        <f>SUM(L7:P7)</f>
        <v>9</v>
      </c>
    </row>
    <row r="8" spans="1:17" ht="14.25">
      <c r="A8" s="6" t="s">
        <v>24</v>
      </c>
      <c r="B8" s="7" t="s">
        <v>11</v>
      </c>
      <c r="C8" s="7">
        <v>34</v>
      </c>
      <c r="D8" s="8" t="s">
        <v>5</v>
      </c>
      <c r="E8" s="9" t="s">
        <v>25</v>
      </c>
      <c r="F8" s="11"/>
      <c r="G8" s="10" t="s">
        <v>15</v>
      </c>
      <c r="H8" s="10">
        <f>COUNTIF($B$2:$B$79,"=RBG")</f>
        <v>7</v>
      </c>
      <c r="I8" s="12">
        <v>74.71428571428571</v>
      </c>
      <c r="J8" s="10">
        <f t="shared" si="0"/>
        <v>1</v>
      </c>
      <c r="K8" s="10"/>
      <c r="L8" s="10">
        <v>1</v>
      </c>
      <c r="M8" s="10">
        <v>0</v>
      </c>
      <c r="N8" s="10">
        <v>2</v>
      </c>
      <c r="O8" s="10">
        <v>0</v>
      </c>
      <c r="P8" s="10">
        <v>4</v>
      </c>
      <c r="Q8" s="10">
        <f>SUM(L8:P8)</f>
        <v>7</v>
      </c>
    </row>
    <row r="9" spans="1:17" ht="14.25">
      <c r="A9" s="6" t="s">
        <v>26</v>
      </c>
      <c r="B9" s="7" t="s">
        <v>17</v>
      </c>
      <c r="C9" s="7">
        <v>145</v>
      </c>
      <c r="D9" s="8" t="s">
        <v>3</v>
      </c>
      <c r="E9" s="9" t="s">
        <v>25</v>
      </c>
      <c r="F9" s="11"/>
      <c r="G9" s="10" t="s">
        <v>13</v>
      </c>
      <c r="H9" s="10">
        <f>COUNTIF($B$2:$B$79,"=SGB")</f>
        <v>8</v>
      </c>
      <c r="I9" s="12">
        <v>84.625</v>
      </c>
      <c r="J9" s="10">
        <f t="shared" si="0"/>
        <v>3</v>
      </c>
      <c r="K9" s="10"/>
      <c r="L9" s="10">
        <v>0</v>
      </c>
      <c r="M9" s="10">
        <v>1</v>
      </c>
      <c r="N9" s="10">
        <v>1</v>
      </c>
      <c r="O9" s="10">
        <v>0</v>
      </c>
      <c r="P9" s="10">
        <v>6</v>
      </c>
      <c r="Q9" s="10">
        <f>SUM(L9:P9)</f>
        <v>8</v>
      </c>
    </row>
    <row r="10" spans="1:17" ht="14.25">
      <c r="A10" s="6" t="s">
        <v>27</v>
      </c>
      <c r="B10" s="7" t="s">
        <v>21</v>
      </c>
      <c r="C10" s="7">
        <v>109</v>
      </c>
      <c r="D10" s="8" t="s">
        <v>7</v>
      </c>
      <c r="E10" s="9" t="s">
        <v>16</v>
      </c>
      <c r="F10" s="11"/>
      <c r="G10" s="10" t="s">
        <v>28</v>
      </c>
      <c r="H10" s="10">
        <f>COUNTIF($B$2:$B$79,"=SAA")</f>
        <v>7</v>
      </c>
      <c r="I10" s="12">
        <v>85</v>
      </c>
      <c r="J10" s="10">
        <f t="shared" si="0"/>
        <v>4</v>
      </c>
      <c r="K10" s="10"/>
      <c r="L10" s="10">
        <v>1</v>
      </c>
      <c r="M10" s="10">
        <v>0</v>
      </c>
      <c r="N10" s="10">
        <v>1</v>
      </c>
      <c r="O10" s="10">
        <v>0</v>
      </c>
      <c r="P10" s="10">
        <v>5</v>
      </c>
      <c r="Q10" s="10">
        <f>SUM(L10:P10)</f>
        <v>7</v>
      </c>
    </row>
    <row r="11" spans="1:17" ht="14.25">
      <c r="A11" s="6" t="s">
        <v>29</v>
      </c>
      <c r="B11" s="7" t="s">
        <v>19</v>
      </c>
      <c r="C11" s="7">
        <v>145</v>
      </c>
      <c r="D11" s="8" t="s">
        <v>3</v>
      </c>
      <c r="E11" s="9" t="s">
        <v>10</v>
      </c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4.25">
      <c r="A12" s="6" t="s">
        <v>30</v>
      </c>
      <c r="B12" s="7" t="s">
        <v>28</v>
      </c>
      <c r="C12" s="7">
        <v>98</v>
      </c>
      <c r="D12" s="8" t="s">
        <v>7</v>
      </c>
      <c r="E12" s="9" t="s">
        <v>25</v>
      </c>
      <c r="F12" s="11"/>
      <c r="G12" s="13" t="s">
        <v>0</v>
      </c>
      <c r="H12" s="13">
        <f>SUM(H2:H10)</f>
        <v>74</v>
      </c>
      <c r="I12" s="14">
        <f>AVERAGE(I2:I10)</f>
        <v>93.36267436267435</v>
      </c>
      <c r="J12" s="13"/>
      <c r="K12" s="13"/>
      <c r="L12" s="13">
        <f aca="true" t="shared" si="1" ref="L12:Q12">SUM(L2:L10)</f>
        <v>21</v>
      </c>
      <c r="M12" s="13">
        <f t="shared" si="1"/>
        <v>10</v>
      </c>
      <c r="N12" s="13">
        <f t="shared" si="1"/>
        <v>12</v>
      </c>
      <c r="O12" s="13">
        <f t="shared" si="1"/>
        <v>4</v>
      </c>
      <c r="P12" s="13">
        <f t="shared" si="1"/>
        <v>27</v>
      </c>
      <c r="Q12" s="13">
        <f t="shared" si="1"/>
        <v>74</v>
      </c>
    </row>
    <row r="13" spans="1:17" ht="14.25">
      <c r="A13" s="6" t="s">
        <v>31</v>
      </c>
      <c r="B13" s="7" t="s">
        <v>15</v>
      </c>
      <c r="C13" s="7">
        <v>91</v>
      </c>
      <c r="D13" s="8" t="s">
        <v>3</v>
      </c>
      <c r="E13" s="9" t="s">
        <v>16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4.25">
      <c r="A14" s="6" t="s">
        <v>32</v>
      </c>
      <c r="B14" s="7" t="s">
        <v>23</v>
      </c>
      <c r="C14" s="7">
        <v>98</v>
      </c>
      <c r="D14" s="8" t="s">
        <v>4</v>
      </c>
      <c r="E14" s="9" t="s">
        <v>16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4.25">
      <c r="A15" s="6" t="s">
        <v>33</v>
      </c>
      <c r="B15" s="7" t="s">
        <v>34</v>
      </c>
      <c r="C15" s="7">
        <v>48</v>
      </c>
      <c r="D15" s="8" t="s">
        <v>4</v>
      </c>
      <c r="E15" s="9" t="s">
        <v>35</v>
      </c>
      <c r="F15" s="11"/>
      <c r="G15" s="10" t="s">
        <v>36</v>
      </c>
      <c r="H15" s="10">
        <f>COUNTIF($E$2:$E$79,"=A")</f>
        <v>16</v>
      </c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4.25">
      <c r="A16" s="6" t="s">
        <v>37</v>
      </c>
      <c r="B16" s="7" t="s">
        <v>9</v>
      </c>
      <c r="C16" s="7">
        <v>121</v>
      </c>
      <c r="D16" s="8" t="s">
        <v>4</v>
      </c>
      <c r="E16" s="9" t="s">
        <v>10</v>
      </c>
      <c r="F16" s="11"/>
      <c r="G16" s="10" t="s">
        <v>38</v>
      </c>
      <c r="H16" s="10">
        <f>COUNTIF($E$2:$E$79,"=R")</f>
        <v>7</v>
      </c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4.25">
      <c r="A17" s="6" t="s">
        <v>39</v>
      </c>
      <c r="B17" s="7" t="s">
        <v>11</v>
      </c>
      <c r="C17" s="7">
        <v>113</v>
      </c>
      <c r="D17" s="8" t="s">
        <v>4</v>
      </c>
      <c r="E17" s="9" t="s">
        <v>25</v>
      </c>
      <c r="F17" s="11"/>
      <c r="G17" s="10" t="s">
        <v>40</v>
      </c>
      <c r="H17" s="10">
        <f>COUNTIF($E$2:$E$79,"=RR")</f>
        <v>44</v>
      </c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4.25">
      <c r="A18" s="6" t="s">
        <v>41</v>
      </c>
      <c r="B18" s="7" t="s">
        <v>23</v>
      </c>
      <c r="C18" s="7">
        <v>113</v>
      </c>
      <c r="D18" s="8" t="s">
        <v>4</v>
      </c>
      <c r="E18" s="9" t="s">
        <v>25</v>
      </c>
      <c r="F18" s="11"/>
      <c r="G18" s="10" t="s">
        <v>42</v>
      </c>
      <c r="H18" s="10">
        <f>COUNTIF($E$2:$E$79,"=VR")</f>
        <v>6</v>
      </c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4.25">
      <c r="A19" s="6" t="s">
        <v>43</v>
      </c>
      <c r="B19" s="7" t="s">
        <v>17</v>
      </c>
      <c r="C19" s="7">
        <v>175</v>
      </c>
      <c r="D19" s="8" t="s">
        <v>3</v>
      </c>
      <c r="E19" s="9" t="s">
        <v>16</v>
      </c>
      <c r="F19" s="11"/>
      <c r="G19" s="15" t="s">
        <v>44</v>
      </c>
      <c r="H19" s="15">
        <f>SUM(74-H17-H16-H15-H18)</f>
        <v>1</v>
      </c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4.25">
      <c r="A20" s="6" t="s">
        <v>45</v>
      </c>
      <c r="B20" s="7" t="s">
        <v>21</v>
      </c>
      <c r="C20" s="7">
        <v>83</v>
      </c>
      <c r="D20" s="8" t="s">
        <v>7</v>
      </c>
      <c r="E20" s="9" t="s">
        <v>16</v>
      </c>
      <c r="F20" s="11"/>
      <c r="G20" s="16" t="s">
        <v>0</v>
      </c>
      <c r="H20" s="16">
        <v>74</v>
      </c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4.25">
      <c r="A21" s="6" t="s">
        <v>46</v>
      </c>
      <c r="B21" s="7" t="s">
        <v>23</v>
      </c>
      <c r="C21" s="7">
        <v>70</v>
      </c>
      <c r="D21" s="8" t="s">
        <v>7</v>
      </c>
      <c r="E21" s="9" t="s">
        <v>16</v>
      </c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4.25">
      <c r="A22" s="6" t="s">
        <v>47</v>
      </c>
      <c r="B22" s="7" t="s">
        <v>19</v>
      </c>
      <c r="C22" s="7">
        <v>118</v>
      </c>
      <c r="D22" s="8" t="s">
        <v>6</v>
      </c>
      <c r="E22" s="9" t="s">
        <v>16</v>
      </c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4.25">
      <c r="A23" s="6" t="s">
        <v>48</v>
      </c>
      <c r="B23" s="7" t="s">
        <v>13</v>
      </c>
      <c r="C23" s="7">
        <v>82</v>
      </c>
      <c r="D23" s="8" t="s">
        <v>7</v>
      </c>
      <c r="E23" s="9" t="s">
        <v>16</v>
      </c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4.25">
      <c r="A24" s="6" t="s">
        <v>49</v>
      </c>
      <c r="B24" s="7" t="s">
        <v>13</v>
      </c>
      <c r="C24" s="7">
        <v>64</v>
      </c>
      <c r="D24" s="8" t="s">
        <v>7</v>
      </c>
      <c r="E24" s="9" t="s">
        <v>16</v>
      </c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4.25">
      <c r="A25" s="6" t="s">
        <v>50</v>
      </c>
      <c r="B25" s="7" t="s">
        <v>15</v>
      </c>
      <c r="C25" s="7">
        <v>106</v>
      </c>
      <c r="D25" s="8" t="s">
        <v>5</v>
      </c>
      <c r="E25" s="9" t="s">
        <v>16</v>
      </c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4.25">
      <c r="A26" s="6" t="s">
        <v>51</v>
      </c>
      <c r="B26" s="7" t="s">
        <v>17</v>
      </c>
      <c r="C26" s="7">
        <v>227</v>
      </c>
      <c r="D26" s="8" t="s">
        <v>3</v>
      </c>
      <c r="E26" s="9" t="s">
        <v>16</v>
      </c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4.25">
      <c r="A27" s="6" t="s">
        <v>52</v>
      </c>
      <c r="B27" s="7" t="s">
        <v>28</v>
      </c>
      <c r="C27" s="7">
        <v>105</v>
      </c>
      <c r="D27" s="8" t="s">
        <v>7</v>
      </c>
      <c r="E27" s="9" t="s">
        <v>25</v>
      </c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4.25">
      <c r="A28" s="6" t="s">
        <v>53</v>
      </c>
      <c r="B28" s="7" t="s">
        <v>34</v>
      </c>
      <c r="C28" s="7">
        <v>5</v>
      </c>
      <c r="D28" s="8" t="s">
        <v>54</v>
      </c>
      <c r="E28" s="9" t="s">
        <v>55</v>
      </c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4.25">
      <c r="A29" s="6" t="s">
        <v>56</v>
      </c>
      <c r="B29" s="7" t="s">
        <v>28</v>
      </c>
      <c r="C29" s="17">
        <v>97</v>
      </c>
      <c r="D29" s="8" t="s">
        <v>7</v>
      </c>
      <c r="E29" s="9" t="s">
        <v>10</v>
      </c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4.25">
      <c r="A30" s="6" t="s">
        <v>57</v>
      </c>
      <c r="B30" s="7" t="s">
        <v>23</v>
      </c>
      <c r="C30" s="17">
        <v>120</v>
      </c>
      <c r="D30" s="8" t="s">
        <v>3</v>
      </c>
      <c r="E30" s="9" t="s">
        <v>16</v>
      </c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4.25">
      <c r="A31" s="6" t="s">
        <v>58</v>
      </c>
      <c r="B31" s="7" t="s">
        <v>17</v>
      </c>
      <c r="C31" s="17">
        <v>119</v>
      </c>
      <c r="D31" s="8" t="s">
        <v>4</v>
      </c>
      <c r="E31" s="9" t="s">
        <v>16</v>
      </c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4.25">
      <c r="A32" s="6" t="s">
        <v>59</v>
      </c>
      <c r="B32" s="7" t="s">
        <v>28</v>
      </c>
      <c r="C32" s="17">
        <v>50</v>
      </c>
      <c r="D32" s="8" t="s">
        <v>7</v>
      </c>
      <c r="E32" s="9" t="s">
        <v>16</v>
      </c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4.25">
      <c r="A33" s="6" t="s">
        <v>60</v>
      </c>
      <c r="B33" s="7" t="s">
        <v>34</v>
      </c>
      <c r="C33" s="17">
        <v>117</v>
      </c>
      <c r="D33" s="8" t="s">
        <v>54</v>
      </c>
      <c r="E33" s="9" t="s">
        <v>55</v>
      </c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4.25">
      <c r="A34" s="6" t="s">
        <v>61</v>
      </c>
      <c r="B34" s="7" t="s">
        <v>9</v>
      </c>
      <c r="C34" s="17">
        <v>173</v>
      </c>
      <c r="D34" s="8" t="s">
        <v>3</v>
      </c>
      <c r="E34" s="9" t="s">
        <v>16</v>
      </c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4.25">
      <c r="A35" s="6" t="s">
        <v>62</v>
      </c>
      <c r="B35" s="7" t="s">
        <v>13</v>
      </c>
      <c r="C35" s="17">
        <v>133</v>
      </c>
      <c r="D35" s="8" t="s">
        <v>4</v>
      </c>
      <c r="E35" s="9" t="s">
        <v>16</v>
      </c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4.25">
      <c r="A36" s="6" t="s">
        <v>63</v>
      </c>
      <c r="B36" s="7" t="s">
        <v>11</v>
      </c>
      <c r="C36" s="17">
        <v>78</v>
      </c>
      <c r="D36" s="8" t="s">
        <v>7</v>
      </c>
      <c r="E36" s="9" t="s">
        <v>16</v>
      </c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4.25">
      <c r="A37" s="6" t="s">
        <v>64</v>
      </c>
      <c r="B37" s="7" t="s">
        <v>15</v>
      </c>
      <c r="C37" s="17">
        <v>47</v>
      </c>
      <c r="D37" s="8" t="s">
        <v>7</v>
      </c>
      <c r="E37" s="9" t="s">
        <v>16</v>
      </c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4.25">
      <c r="A38" s="6" t="s">
        <v>65</v>
      </c>
      <c r="B38" s="7" t="s">
        <v>9</v>
      </c>
      <c r="C38" s="17">
        <v>139</v>
      </c>
      <c r="D38" s="8" t="s">
        <v>5</v>
      </c>
      <c r="E38" s="9" t="s">
        <v>35</v>
      </c>
      <c r="F38" s="1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4.25">
      <c r="A39" s="6" t="s">
        <v>66</v>
      </c>
      <c r="B39" s="7" t="s">
        <v>19</v>
      </c>
      <c r="C39" s="17">
        <v>158</v>
      </c>
      <c r="D39" s="8" t="s">
        <v>3</v>
      </c>
      <c r="E39" s="9" t="s">
        <v>16</v>
      </c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4.25">
      <c r="A40" s="6" t="s">
        <v>67</v>
      </c>
      <c r="B40" s="7" t="s">
        <v>21</v>
      </c>
      <c r="C40" s="17">
        <v>158</v>
      </c>
      <c r="D40" s="8" t="s">
        <v>5</v>
      </c>
      <c r="E40" s="9" t="s">
        <v>16</v>
      </c>
      <c r="F40" s="1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4.25">
      <c r="A41" s="6" t="s">
        <v>68</v>
      </c>
      <c r="B41" s="7" t="s">
        <v>19</v>
      </c>
      <c r="C41" s="7">
        <v>161</v>
      </c>
      <c r="D41" s="8" t="s">
        <v>4</v>
      </c>
      <c r="E41" s="9" t="s">
        <v>16</v>
      </c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4.25">
      <c r="A42" s="6" t="s">
        <v>69</v>
      </c>
      <c r="B42" s="7" t="s">
        <v>13</v>
      </c>
      <c r="C42" s="7">
        <v>99</v>
      </c>
      <c r="D42" s="8" t="s">
        <v>7</v>
      </c>
      <c r="E42" s="9" t="s">
        <v>16</v>
      </c>
      <c r="F42" s="1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4.25">
      <c r="A43" s="6" t="s">
        <v>70</v>
      </c>
      <c r="B43" s="7" t="s">
        <v>9</v>
      </c>
      <c r="C43" s="7">
        <v>79</v>
      </c>
      <c r="D43" s="8" t="s">
        <v>7</v>
      </c>
      <c r="E43" s="9" t="s">
        <v>16</v>
      </c>
      <c r="F43" s="11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4.25">
      <c r="A44" s="6" t="s">
        <v>71</v>
      </c>
      <c r="B44" s="7" t="s">
        <v>17</v>
      </c>
      <c r="C44" s="7">
        <v>133</v>
      </c>
      <c r="D44" s="8" t="s">
        <v>3</v>
      </c>
      <c r="E44" s="9" t="s">
        <v>35</v>
      </c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4.25">
      <c r="A45" s="6" t="s">
        <v>72</v>
      </c>
      <c r="B45" s="7" t="s">
        <v>15</v>
      </c>
      <c r="C45" s="7">
        <v>55</v>
      </c>
      <c r="D45" s="8" t="s">
        <v>5</v>
      </c>
      <c r="E45" s="9" t="s">
        <v>16</v>
      </c>
      <c r="F45" s="1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4.25">
      <c r="A46" s="6" t="s">
        <v>73</v>
      </c>
      <c r="B46" s="7" t="s">
        <v>23</v>
      </c>
      <c r="C46" s="7">
        <v>70</v>
      </c>
      <c r="D46" s="8" t="s">
        <v>7</v>
      </c>
      <c r="E46" s="9" t="s">
        <v>16</v>
      </c>
      <c r="F46" s="1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4.25">
      <c r="A47" s="6" t="s">
        <v>74</v>
      </c>
      <c r="B47" s="7" t="s">
        <v>17</v>
      </c>
      <c r="C47" s="7">
        <v>70</v>
      </c>
      <c r="D47" s="8" t="s">
        <v>5</v>
      </c>
      <c r="E47" s="9" t="s">
        <v>10</v>
      </c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4.25">
      <c r="A48" s="6" t="s">
        <v>75</v>
      </c>
      <c r="B48" s="7" t="s">
        <v>28</v>
      </c>
      <c r="C48" s="7">
        <v>145</v>
      </c>
      <c r="D48" s="8" t="s">
        <v>5</v>
      </c>
      <c r="E48" s="9" t="s">
        <v>10</v>
      </c>
      <c r="F48" s="1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4.25">
      <c r="A49" s="6" t="s">
        <v>76</v>
      </c>
      <c r="B49" s="7" t="s">
        <v>21</v>
      </c>
      <c r="C49" s="7">
        <v>75</v>
      </c>
      <c r="D49" s="8" t="s">
        <v>3</v>
      </c>
      <c r="E49" s="9" t="s">
        <v>35</v>
      </c>
      <c r="F49" s="1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4.25">
      <c r="A50" s="6" t="s">
        <v>56</v>
      </c>
      <c r="B50" s="7" t="s">
        <v>17</v>
      </c>
      <c r="C50" s="7">
        <v>98</v>
      </c>
      <c r="D50" s="8" t="s">
        <v>5</v>
      </c>
      <c r="E50" s="9" t="s">
        <v>16</v>
      </c>
      <c r="F50" s="1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4.25">
      <c r="A51" s="6" t="s">
        <v>77</v>
      </c>
      <c r="B51" s="7" t="s">
        <v>11</v>
      </c>
      <c r="C51" s="7">
        <v>91</v>
      </c>
      <c r="D51" s="8" t="s">
        <v>5</v>
      </c>
      <c r="E51" s="9" t="s">
        <v>35</v>
      </c>
      <c r="F51" s="1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4.25">
      <c r="A52" s="6" t="s">
        <v>78</v>
      </c>
      <c r="B52" s="7" t="s">
        <v>17</v>
      </c>
      <c r="C52" s="7">
        <v>42</v>
      </c>
      <c r="D52" s="8" t="s">
        <v>7</v>
      </c>
      <c r="E52" s="9" t="s">
        <v>16</v>
      </c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4.25">
      <c r="A53" s="6" t="s">
        <v>79</v>
      </c>
      <c r="B53" s="7" t="s">
        <v>15</v>
      </c>
      <c r="C53" s="7">
        <v>36</v>
      </c>
      <c r="D53" s="8" t="s">
        <v>7</v>
      </c>
      <c r="E53" s="9" t="s">
        <v>10</v>
      </c>
      <c r="F53" s="11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4.25">
      <c r="A54" s="6" t="s">
        <v>80</v>
      </c>
      <c r="B54" s="7" t="s">
        <v>9</v>
      </c>
      <c r="C54" s="7">
        <v>69</v>
      </c>
      <c r="D54" s="8" t="s">
        <v>6</v>
      </c>
      <c r="E54" s="9" t="s">
        <v>16</v>
      </c>
      <c r="F54" s="1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4.25">
      <c r="A55" s="6" t="s">
        <v>81</v>
      </c>
      <c r="B55" s="7" t="s">
        <v>23</v>
      </c>
      <c r="C55" s="7">
        <v>69</v>
      </c>
      <c r="D55" s="8" t="s">
        <v>7</v>
      </c>
      <c r="E55" s="9" t="s">
        <v>16</v>
      </c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4.25">
      <c r="A56" s="6" t="s">
        <v>82</v>
      </c>
      <c r="B56" s="7" t="s">
        <v>28</v>
      </c>
      <c r="C56" s="7">
        <v>34</v>
      </c>
      <c r="D56" s="8" t="s">
        <v>7</v>
      </c>
      <c r="E56" s="9" t="s">
        <v>16</v>
      </c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4.25">
      <c r="A57" s="6" t="s">
        <v>83</v>
      </c>
      <c r="B57" s="7" t="s">
        <v>13</v>
      </c>
      <c r="C57" s="7">
        <v>68</v>
      </c>
      <c r="D57" s="8" t="s">
        <v>7</v>
      </c>
      <c r="E57" s="9" t="s">
        <v>16</v>
      </c>
      <c r="F57" s="11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4.25">
      <c r="A58" s="6" t="s">
        <v>84</v>
      </c>
      <c r="B58" s="7" t="s">
        <v>11</v>
      </c>
      <c r="C58" s="7">
        <v>108</v>
      </c>
      <c r="D58" s="8" t="s">
        <v>3</v>
      </c>
      <c r="E58" s="9" t="s">
        <v>16</v>
      </c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4.25">
      <c r="A59" s="6" t="s">
        <v>85</v>
      </c>
      <c r="B59" s="7" t="s">
        <v>23</v>
      </c>
      <c r="C59" s="7">
        <v>115</v>
      </c>
      <c r="D59" s="8" t="s">
        <v>3</v>
      </c>
      <c r="E59" s="9" t="s">
        <v>86</v>
      </c>
      <c r="F59" s="1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4.25">
      <c r="A60" s="6" t="s">
        <v>87</v>
      </c>
      <c r="B60" s="7" t="s">
        <v>19</v>
      </c>
      <c r="C60" s="7">
        <v>97</v>
      </c>
      <c r="D60" s="8" t="s">
        <v>3</v>
      </c>
      <c r="E60" s="9" t="s">
        <v>16</v>
      </c>
      <c r="F60" s="1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4.25">
      <c r="A61" s="6" t="s">
        <v>88</v>
      </c>
      <c r="B61" s="7" t="s">
        <v>17</v>
      </c>
      <c r="C61" s="7">
        <v>62</v>
      </c>
      <c r="D61" s="8" t="s">
        <v>4</v>
      </c>
      <c r="E61" s="9" t="s">
        <v>16</v>
      </c>
      <c r="F61" s="1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4.25">
      <c r="A62" s="6" t="s">
        <v>89</v>
      </c>
      <c r="B62" s="7" t="s">
        <v>21</v>
      </c>
      <c r="C62" s="7">
        <v>83</v>
      </c>
      <c r="D62" s="8" t="s">
        <v>7</v>
      </c>
      <c r="E62" s="9" t="s">
        <v>16</v>
      </c>
      <c r="F62" s="1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4.25">
      <c r="A63" s="6" t="s">
        <v>90</v>
      </c>
      <c r="B63" s="7" t="s">
        <v>11</v>
      </c>
      <c r="C63" s="7">
        <v>56</v>
      </c>
      <c r="D63" s="8" t="s">
        <v>5</v>
      </c>
      <c r="E63" s="9" t="s">
        <v>10</v>
      </c>
      <c r="F63" s="11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4.25">
      <c r="A64" s="6" t="s">
        <v>91</v>
      </c>
      <c r="B64" s="7" t="s">
        <v>9</v>
      </c>
      <c r="C64" s="7">
        <v>87</v>
      </c>
      <c r="D64" s="8" t="s">
        <v>4</v>
      </c>
      <c r="E64" s="9" t="s">
        <v>16</v>
      </c>
      <c r="F64" s="1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4.25">
      <c r="A65" s="6" t="s">
        <v>92</v>
      </c>
      <c r="B65" s="7"/>
      <c r="C65" s="7">
        <v>97</v>
      </c>
      <c r="D65" s="8"/>
      <c r="E65" s="9"/>
      <c r="F65" s="1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4.25">
      <c r="A66" s="6" t="s">
        <v>93</v>
      </c>
      <c r="B66" s="7" t="s">
        <v>19</v>
      </c>
      <c r="C66" s="7">
        <v>75</v>
      </c>
      <c r="D66" s="8" t="s">
        <v>3</v>
      </c>
      <c r="E66" s="9" t="s">
        <v>16</v>
      </c>
      <c r="F66" s="1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4.25">
      <c r="A67" s="6" t="s">
        <v>94</v>
      </c>
      <c r="B67" s="7" t="s">
        <v>21</v>
      </c>
      <c r="C67" s="7">
        <v>80</v>
      </c>
      <c r="D67" s="8" t="s">
        <v>5</v>
      </c>
      <c r="E67" s="9" t="s">
        <v>16</v>
      </c>
      <c r="F67" s="11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4.25">
      <c r="A68" s="6" t="s">
        <v>95</v>
      </c>
      <c r="B68" s="7" t="s">
        <v>23</v>
      </c>
      <c r="C68" s="7">
        <v>79</v>
      </c>
      <c r="D68" s="8" t="s">
        <v>3</v>
      </c>
      <c r="E68" s="9" t="s">
        <v>35</v>
      </c>
      <c r="F68" s="11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4.25">
      <c r="A69" s="6" t="s">
        <v>96</v>
      </c>
      <c r="B69" s="7" t="s">
        <v>13</v>
      </c>
      <c r="C69" s="7">
        <v>75</v>
      </c>
      <c r="D69" s="8" t="s">
        <v>5</v>
      </c>
      <c r="E69" s="9" t="s">
        <v>16</v>
      </c>
      <c r="F69" s="11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4.25">
      <c r="A70" s="6" t="s">
        <v>97</v>
      </c>
      <c r="B70" s="7" t="s">
        <v>17</v>
      </c>
      <c r="C70" s="7">
        <v>49</v>
      </c>
      <c r="D70" s="8" t="s">
        <v>7</v>
      </c>
      <c r="E70" s="9" t="s">
        <v>25</v>
      </c>
      <c r="F70" s="1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4.25">
      <c r="A71" s="6" t="s">
        <v>98</v>
      </c>
      <c r="B71" s="7" t="s">
        <v>28</v>
      </c>
      <c r="C71" s="7">
        <v>66</v>
      </c>
      <c r="D71" s="8" t="s">
        <v>3</v>
      </c>
      <c r="E71" s="9" t="s">
        <v>16</v>
      </c>
      <c r="F71" s="1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4.25">
      <c r="A72" s="6" t="s">
        <v>99</v>
      </c>
      <c r="B72" s="7" t="s">
        <v>21</v>
      </c>
      <c r="C72" s="7">
        <v>65</v>
      </c>
      <c r="D72" s="8" t="s">
        <v>6</v>
      </c>
      <c r="E72" s="9" t="s">
        <v>10</v>
      </c>
      <c r="F72" s="1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4.25">
      <c r="A73" s="6" t="s">
        <v>100</v>
      </c>
      <c r="B73" s="7" t="s">
        <v>23</v>
      </c>
      <c r="C73" s="7">
        <v>48</v>
      </c>
      <c r="D73" s="8" t="s">
        <v>7</v>
      </c>
      <c r="E73" s="9" t="s">
        <v>10</v>
      </c>
      <c r="F73" s="11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4.25">
      <c r="A74" s="6" t="s">
        <v>101</v>
      </c>
      <c r="B74" s="7" t="s">
        <v>19</v>
      </c>
      <c r="C74" s="7">
        <v>68</v>
      </c>
      <c r="D74" s="8" t="s">
        <v>3</v>
      </c>
      <c r="E74" s="9" t="s">
        <v>16</v>
      </c>
      <c r="F74" s="11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4.25">
      <c r="A75" s="6" t="s">
        <v>102</v>
      </c>
      <c r="B75" s="7" t="s">
        <v>13</v>
      </c>
      <c r="C75" s="7">
        <v>49</v>
      </c>
      <c r="D75" s="8" t="s">
        <v>7</v>
      </c>
      <c r="E75" s="9" t="s">
        <v>10</v>
      </c>
      <c r="F75" s="11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4.25">
      <c r="A76" s="6" t="s">
        <v>103</v>
      </c>
      <c r="B76" s="7" t="s">
        <v>15</v>
      </c>
      <c r="C76" s="7">
        <v>35</v>
      </c>
      <c r="D76" s="8" t="s">
        <v>7</v>
      </c>
      <c r="E76" s="9" t="s">
        <v>16</v>
      </c>
      <c r="F76" s="11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4.25">
      <c r="A77" s="6" t="s">
        <v>104</v>
      </c>
      <c r="B77" s="7" t="s">
        <v>9</v>
      </c>
      <c r="C77" s="7">
        <v>55</v>
      </c>
      <c r="D77" s="8" t="s">
        <v>4</v>
      </c>
      <c r="E77" s="9" t="s">
        <v>10</v>
      </c>
      <c r="F77" s="11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4.25">
      <c r="A78" s="6" t="s">
        <v>105</v>
      </c>
      <c r="B78" s="7" t="s">
        <v>17</v>
      </c>
      <c r="C78" s="7">
        <v>62</v>
      </c>
      <c r="D78" s="8" t="s">
        <v>3</v>
      </c>
      <c r="E78" s="9" t="s">
        <v>106</v>
      </c>
      <c r="F78" s="11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4.25">
      <c r="A79" s="18" t="s">
        <v>107</v>
      </c>
      <c r="B79" s="19" t="s">
        <v>11</v>
      </c>
      <c r="C79" s="19">
        <v>54</v>
      </c>
      <c r="D79" s="20" t="s">
        <v>6</v>
      </c>
      <c r="E79" s="21" t="s">
        <v>16</v>
      </c>
      <c r="F79" s="11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